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Allen Mattison\Issues\Lobbying\"/>
    </mc:Choice>
  </mc:AlternateContent>
  <xr:revisionPtr revIDLastSave="0" documentId="13_ncr:1_{73BA30F4-198C-427E-8AAC-32430712D7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2" i="1" l="1"/>
  <c r="B13" i="1" s="1"/>
  <c r="D9" i="1" l="1"/>
  <c r="B10" i="1" s="1"/>
  <c r="D8" i="1"/>
  <c r="B9" i="1" s="1"/>
  <c r="B8" i="1"/>
  <c r="B15" i="1" l="1"/>
  <c r="B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allen mattison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allen mattison:</t>
        </r>
        <r>
          <rPr>
            <sz val="8"/>
            <color indexed="81"/>
            <rFont val="Tahoma"/>
            <family val="2"/>
          </rPr>
          <t xml:space="preserve">
Type in your organization's exempt function expenditures here. That's the amount you spend accomplishing your mission. (Certain fundraising and capital expenses are excluded.)</t>
        </r>
      </text>
    </comment>
  </commentList>
</comments>
</file>

<file path=xl/sharedStrings.xml><?xml version="1.0" encoding="utf-8"?>
<sst xmlns="http://schemas.openxmlformats.org/spreadsheetml/2006/main" count="13" uniqueCount="13">
  <si>
    <t>20% of 1st 500K</t>
    <phoneticPr fontId="1" type="noConversion"/>
  </si>
  <si>
    <t>10% of 3rd 500K</t>
    <phoneticPr fontId="1" type="noConversion"/>
  </si>
  <si>
    <t>Allowed for lobbying</t>
    <phoneticPr fontId="1" type="noConversion"/>
  </si>
  <si>
    <t>Total Allowed for Lobbying</t>
  </si>
  <si>
    <r>
      <t xml:space="preserve">Total Allowed for Grassroots Lobbying </t>
    </r>
    <r>
      <rPr>
        <sz val="10"/>
        <rFont val="Verdana"/>
        <family val="2"/>
      </rPr>
      <t>(25% of total lobbying limit)</t>
    </r>
  </si>
  <si>
    <t>Total Exempt Function Expenditures*</t>
  </si>
  <si>
    <t xml:space="preserve">* Generally, most expenditures by an organization count as exempt-purpose expenditures.  Included in this amount are all expenditures made for charitable purposes, including grants; all staff compensation that furthers charitable purposes; the portion of administrative expenses allocable to charitable purposes; lobbying expenditures; expenditures for nonpartisan research and analysis, responses to governmental requests for technical advice, and amounts spent in the organization’s self-defense; non-lobbying communications to the organization’s members; and certain fundraising expenditures.  
Items excluded from exempt-purpose expenditures are amounts paid to or incurred for a separate fundraising unit of the organization or an affiliated organization.  A “separate fundraising unit” is either two or more individuals who spend a majority of their time on fundraising for the organization, or a separate accounting unit of the organization devoted to fundraising.  The excluded amounts include the unit’s expenses for creation, production, copying, and distribution of the fundraising portion of a separate fundraising unit’s communication. 
Additionally, the exempt-purpose expenditures do not include amounts paid to or incurred for a person or organization who is not an employee, but who engages in fundraising, fundraising counseling or the provision of similar advice or services.
</t>
  </si>
  <si>
    <r>
      <t xml:space="preserve">Calculating Lobbying Expenditures under IRC </t>
    </r>
    <r>
      <rPr>
        <b/>
        <sz val="12"/>
        <rFont val="Calibri"/>
        <family val="2"/>
      </rPr>
      <t>§</t>
    </r>
    <r>
      <rPr>
        <b/>
        <sz val="12"/>
        <rFont val="Verdana"/>
        <family val="2"/>
      </rPr>
      <t xml:space="preserve"> 501(h)</t>
    </r>
  </si>
  <si>
    <r>
      <rPr>
        <sz val="10"/>
        <rFont val="Calibri"/>
        <family val="2"/>
      </rPr>
      <t>©</t>
    </r>
    <r>
      <rPr>
        <sz val="10"/>
        <rFont val="Verdana"/>
        <family val="2"/>
      </rPr>
      <t xml:space="preserve"> Trister, Ross, Schadler &amp; Gold, PLLC  </t>
    </r>
  </si>
  <si>
    <t>5% of amount over $1.5 million</t>
  </si>
  <si>
    <t>Amount of exempt function expenditures over $1.5 million</t>
  </si>
  <si>
    <t xml:space="preserve">  </t>
  </si>
  <si>
    <t>15% of 2nd 500K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</si>
</sst>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Verdana"/>
    </font>
    <font>
      <sz val="8"/>
      <name val="Verdana"/>
      <family val="2"/>
    </font>
    <font>
      <i/>
      <sz val="10"/>
      <color indexed="10"/>
      <name val="Verdana"/>
      <family val="2"/>
    </font>
    <font>
      <sz val="10"/>
      <name val="Verdana"/>
      <family val="2"/>
    </font>
    <font>
      <sz val="10"/>
      <name val="Calibri"/>
      <family val="2"/>
    </font>
    <font>
      <b/>
      <sz val="10"/>
      <name val="Verdana"/>
      <family val="2"/>
    </font>
    <font>
      <sz val="9"/>
      <name val="Arial"/>
      <family val="2"/>
    </font>
    <font>
      <b/>
      <sz val="12"/>
      <name val="Verdana"/>
      <family val="2"/>
    </font>
    <font>
      <b/>
      <sz val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7" fillId="0" borderId="0" xfId="0" applyFont="1"/>
    <xf numFmtId="164" fontId="5" fillId="2" borderId="0" xfId="0" applyNumberFormat="1" applyFont="1" applyFill="1"/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Layout" zoomScaleNormal="100" workbookViewId="0">
      <selection activeCell="A9" sqref="A9"/>
    </sheetView>
  </sheetViews>
  <sheetFormatPr defaultColWidth="11" defaultRowHeight="13.5" x14ac:dyDescent="0.3"/>
  <cols>
    <col min="1" max="1" width="23.3828125" customWidth="1"/>
    <col min="2" max="2" width="15" customWidth="1"/>
    <col min="3" max="3" width="20.765625" customWidth="1"/>
  </cols>
  <sheetData>
    <row r="1" spans="1:6" ht="15.5" x14ac:dyDescent="0.35">
      <c r="A1" s="7" t="s">
        <v>7</v>
      </c>
    </row>
    <row r="2" spans="1:6" x14ac:dyDescent="0.3">
      <c r="A2" s="3" t="s">
        <v>8</v>
      </c>
      <c r="B2" t="s">
        <v>11</v>
      </c>
      <c r="C2" s="3"/>
    </row>
    <row r="3" spans="1:6" x14ac:dyDescent="0.3">
      <c r="A3" s="3"/>
    </row>
    <row r="5" spans="1:6" ht="27" x14ac:dyDescent="0.3">
      <c r="A5" s="5" t="s">
        <v>5</v>
      </c>
      <c r="B5" s="8">
        <v>2000000</v>
      </c>
      <c r="C5" s="1"/>
    </row>
    <row r="6" spans="1:6" x14ac:dyDescent="0.3">
      <c r="A6" s="5"/>
      <c r="B6" s="5"/>
      <c r="C6" s="1"/>
    </row>
    <row r="7" spans="1:6" x14ac:dyDescent="0.3">
      <c r="A7" t="s">
        <v>2</v>
      </c>
      <c r="B7" s="1"/>
      <c r="C7" s="1"/>
    </row>
    <row r="8" spans="1:6" x14ac:dyDescent="0.3">
      <c r="A8" t="s">
        <v>0</v>
      </c>
      <c r="B8" s="4">
        <f>IF(B5&lt;500000, B5*0.2, 500000*0.2)</f>
        <v>100000</v>
      </c>
      <c r="C8" s="2"/>
      <c r="D8" s="4">
        <f>IF(B5&lt;1000000,(B5-500000)*0.15,500000*0.15)</f>
        <v>75000</v>
      </c>
      <c r="F8" s="3"/>
    </row>
    <row r="9" spans="1:6" x14ac:dyDescent="0.3">
      <c r="A9" t="s">
        <v>12</v>
      </c>
      <c r="B9" s="4">
        <f>IF(B5&lt;500000,0,D8)</f>
        <v>75000</v>
      </c>
      <c r="C9" s="2"/>
      <c r="D9" s="4">
        <f>IF(B5&lt;1500000,(B5-1000000)*0.15,500000*0.1)</f>
        <v>50000</v>
      </c>
    </row>
    <row r="10" spans="1:6" x14ac:dyDescent="0.3">
      <c r="A10" t="s">
        <v>1</v>
      </c>
      <c r="B10" s="4">
        <f>IF(B5&lt;1000000,0,D9)</f>
        <v>50000</v>
      </c>
      <c r="C10" s="2"/>
    </row>
    <row r="11" spans="1:6" x14ac:dyDescent="0.3">
      <c r="B11" s="1"/>
      <c r="C11" s="1"/>
    </row>
    <row r="12" spans="1:6" ht="40.5" x14ac:dyDescent="0.3">
      <c r="A12" s="10" t="s">
        <v>10</v>
      </c>
      <c r="B12" s="1">
        <f>B5-1500000</f>
        <v>500000</v>
      </c>
      <c r="C12" s="1"/>
    </row>
    <row r="13" spans="1:6" ht="27" x14ac:dyDescent="0.3">
      <c r="A13" s="10" t="s">
        <v>9</v>
      </c>
      <c r="B13" s="4">
        <f>IF(B5&lt;1500000,0,B12*0.05)</f>
        <v>25000</v>
      </c>
      <c r="C13" s="2"/>
    </row>
    <row r="14" spans="1:6" x14ac:dyDescent="0.3">
      <c r="B14" s="1"/>
      <c r="C14" s="1"/>
    </row>
    <row r="15" spans="1:6" ht="27" x14ac:dyDescent="0.3">
      <c r="A15" s="5" t="s">
        <v>3</v>
      </c>
      <c r="B15" s="6">
        <f>IF((B8+B9+B10+B13)&lt;1000000, (B8+B9+B10+B13), 1000000)</f>
        <v>250000</v>
      </c>
      <c r="C15" s="1"/>
    </row>
    <row r="16" spans="1:6" x14ac:dyDescent="0.3">
      <c r="A16" s="5"/>
      <c r="B16" s="6"/>
      <c r="C16" s="1"/>
    </row>
    <row r="17" spans="1:7" ht="40.5" x14ac:dyDescent="0.3">
      <c r="A17" s="5" t="s">
        <v>4</v>
      </c>
      <c r="B17" s="6">
        <f>B15*0.25</f>
        <v>62500</v>
      </c>
      <c r="C17" s="1"/>
    </row>
    <row r="18" spans="1:7" x14ac:dyDescent="0.3">
      <c r="B18" s="1"/>
      <c r="C18" s="1"/>
    </row>
    <row r="19" spans="1:7" ht="208.5" customHeight="1" x14ac:dyDescent="0.3">
      <c r="A19" s="12" t="s">
        <v>6</v>
      </c>
      <c r="B19" s="12"/>
      <c r="C19" s="12"/>
      <c r="D19" s="12"/>
      <c r="E19" s="9"/>
      <c r="F19" s="9"/>
      <c r="G19" s="9"/>
    </row>
    <row r="20" spans="1:7" ht="12.75" customHeight="1" x14ac:dyDescent="0.3">
      <c r="A20" s="11"/>
      <c r="B20" s="11"/>
      <c r="C20" s="11"/>
      <c r="D20" s="11"/>
      <c r="E20" s="11"/>
      <c r="F20" s="11"/>
      <c r="G20" s="11"/>
    </row>
  </sheetData>
  <mergeCells count="1">
    <mergeCell ref="A19:D19"/>
  </mergeCells>
  <phoneticPr fontId="1" type="noConversion"/>
  <pageMargins left="0.75" right="0.75" top="1" bottom="1" header="0.5" footer="0.5"/>
  <pageSetup orientation="portrait" horizontalDpi="4294967292" verticalDpi="4294967292" r:id="rId1"/>
  <headerFooter>
    <oddFooter>&amp;C© Trister, Ross, Schadler &amp; Gold, PLLC  
Contact: Allen Mattison, 202-839-4488</oddFooter>
  </headerFooter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Corless</dc:creator>
  <cp:lastModifiedBy>Allen Mattison</cp:lastModifiedBy>
  <dcterms:created xsi:type="dcterms:W3CDTF">2011-04-22T21:29:03Z</dcterms:created>
  <dcterms:modified xsi:type="dcterms:W3CDTF">2023-12-20T16:23:28Z</dcterms:modified>
</cp:coreProperties>
</file>